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<sst xmlns="http://schemas.openxmlformats.org/spreadsheetml/2006/main" count="254" uniqueCount="104">
  <si>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</si>
  <si>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</si>
  <si>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</si>
  <si>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</si>
  <si>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</si>
  <si>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</si>
  <si>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</si>
  <si>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</si>
  <si>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</si>
  <si>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</si>
  <si>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</si>
  <si>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</si>
  <si>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</si>
  <si>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</si>
  <si>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</si>
  <si>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</si>
  <si>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</si>
  <si>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</si>
  <si>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</si>
  <si>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</si>
  <si>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</si>
  <si>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</si>
  <si>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</si>
  <si>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</si>
  <si>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</si>
  <si>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</si>
  <si>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</si>
  <si>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</si>
  <si>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</si>
  <si>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</si>
  <si>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</si>
  <si>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</si>
  <si>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</si>
  <si>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</si>
  <si>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</si>
  <si>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</si>
  <si>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</si>
  <si>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</si>
  <si>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</si>
  <si>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</si>
  <si>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</si>
  <si>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</si>
  <si>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</si>
  <si>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</si>
  <si>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</si>
  <si>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</si>
  <si>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</si>
  <si>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</si>
  <si>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</si>
  <si>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</si>
  <si>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</si>
  <si>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</si>
  <si>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</si>
  <si>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</si>
  <si>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</si>
  <si>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</si>
  <si>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</si>
  <si>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</si>
  <si>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</si>
  <si>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</si>
  <si>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</si>
  <si>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</si>
  <si>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</si>
  <si>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</si>
  <si>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</si>
  <si>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</si>
  <si>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</si>
  <si>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</si>
  <si>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</si>
  <si>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</si>
  <si>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</si>
  <si>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</si>
  <si>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</si>
  <si>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</si>
  <si>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</si>
  <si>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</si>
  <si>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</si>
  <si>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</si>
  <si>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</si>
  <si>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</si>
  <si>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</si>
  <si>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</si>
  <si>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</si>
  <si>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</si>
  <si>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</si>
  <si>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</si>
  <si>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</si>
  <si>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</si>
  <si>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</si>
  <si>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</si>
  <si>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</si>
  <si>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</si>
  <si>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</si>
  <si>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</si>
  <si>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</si>
  <si>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</si>
  <si>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</si>
  <si>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</si>
  <si>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</si>
  <si>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план на січень-червень 2017р.</t>
  </si>
  <si>
    <t>станом на 22.06.2017</t>
  </si>
  <si>
    <r>
      <t xml:space="preserve">станом на 22.06.2017р.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</si>
  <si>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22.06.2017р.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</si>
  <si>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22.06.2017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</si>
</sst>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Times New Roman"/>
      <family val="1"/>
    </font>
    <font>
      <sz val="3.75"/>
      <color indexed="8"/>
      <name val="Times New Roman"/>
      <family val="1"/>
    </font>
    <font>
      <sz val="5.2"/>
      <color indexed="8"/>
      <name val="Times New Roman"/>
      <family val="1"/>
    </font>
    <font>
      <sz val="5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5723377"/>
        <c:axId val="53074938"/>
      </c:lineChart>
      <c:catAx>
        <c:axId val="357233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74938"/>
        <c:crosses val="autoZero"/>
        <c:auto val="0"/>
        <c:lblOffset val="100"/>
        <c:tickLblSkip val="1"/>
        <c:noMultiLvlLbl val="0"/>
      </c:catAx>
      <c:valAx>
        <c:axId val="530749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233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7912395"/>
        <c:axId val="4102692"/>
      </c:lineChart>
      <c:catAx>
        <c:axId val="79123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2692"/>
        <c:crosses val="autoZero"/>
        <c:auto val="0"/>
        <c:lblOffset val="100"/>
        <c:tickLblSkip val="1"/>
        <c:noMultiLvlLbl val="0"/>
      </c:catAx>
      <c:valAx>
        <c:axId val="41026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1239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6924229"/>
        <c:axId val="63882606"/>
      </c:lineChart>
      <c:catAx>
        <c:axId val="369242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82606"/>
        <c:crosses val="autoZero"/>
        <c:auto val="0"/>
        <c:lblOffset val="100"/>
        <c:tickLblSkip val="1"/>
        <c:noMultiLvlLbl val="0"/>
      </c:catAx>
      <c:valAx>
        <c:axId val="638826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242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8072543"/>
        <c:axId val="7108568"/>
      </c:lineChart>
      <c:catAx>
        <c:axId val="380725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08568"/>
        <c:crosses val="autoZero"/>
        <c:auto val="0"/>
        <c:lblOffset val="100"/>
        <c:tickLblSkip val="1"/>
        <c:noMultiLvlLbl val="0"/>
      </c:catAx>
      <c:valAx>
        <c:axId val="71085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07254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3977113"/>
        <c:axId val="38923106"/>
      </c:lineChart>
      <c:catAx>
        <c:axId val="639771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23106"/>
        <c:crosses val="autoZero"/>
        <c:auto val="0"/>
        <c:lblOffset val="100"/>
        <c:tickLblSkip val="1"/>
        <c:noMultiLvlLbl val="0"/>
      </c:catAx>
      <c:valAx>
        <c:axId val="389231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7711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4763635"/>
        <c:axId val="65763852"/>
      </c:lineChart>
      <c:catAx>
        <c:axId val="147636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63852"/>
        <c:crosses val="autoZero"/>
        <c:auto val="0"/>
        <c:lblOffset val="100"/>
        <c:tickLblSkip val="1"/>
        <c:noMultiLvlLbl val="0"/>
      </c:catAx>
      <c:valAx>
        <c:axId val="6576385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76363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22.06.2017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5003757"/>
        <c:axId val="25271766"/>
      </c:bar3DChart>
      <c:catAx>
        <c:axId val="5500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71766"/>
        <c:crosses val="autoZero"/>
        <c:auto val="1"/>
        <c:lblOffset val="100"/>
        <c:tickLblSkip val="1"/>
        <c:noMultiLvlLbl val="0"/>
      </c:catAx>
      <c:valAx>
        <c:axId val="25271766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03757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6119303"/>
        <c:axId val="33747136"/>
      </c:bar3DChart>
      <c:catAx>
        <c:axId val="2611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747136"/>
        <c:crosses val="autoZero"/>
        <c:auto val="1"/>
        <c:lblOffset val="100"/>
        <c:tickLblSkip val="1"/>
        <c:noMultiLvlLbl val="0"/>
      </c:catAx>
      <c:valAx>
        <c:axId val="33747136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19303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600 791,7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- 40 968,5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- 38 007,6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1135.71022</v>
          </cell>
        </row>
      </sheetData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84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42826</v>
      </c>
      <c r="S31" s="144">
        <f>'[2]березень'!$D$97</f>
        <v>1399.2856000000002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42826</v>
      </c>
      <c r="S41" s="143">
        <v>114548.88999999997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87</v>
      </c>
      <c r="S1" s="120"/>
      <c r="T1" s="120"/>
      <c r="U1" s="120"/>
      <c r="V1" s="120"/>
      <c r="W1" s="121"/>
    </row>
    <row r="2" spans="1:23" ht="15" thickBot="1">
      <c r="A2" s="122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89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0">
        <v>0</v>
      </c>
      <c r="V4" s="131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2">
        <v>1</v>
      </c>
      <c r="V5" s="133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4">
        <v>0</v>
      </c>
      <c r="V6" s="135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4">
        <v>0</v>
      </c>
      <c r="V7" s="135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2">
        <v>0</v>
      </c>
      <c r="V9" s="133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2">
        <v>0</v>
      </c>
      <c r="V10" s="133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2">
        <v>0</v>
      </c>
      <c r="V11" s="133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2">
        <v>0</v>
      </c>
      <c r="V12" s="133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2">
        <v>0</v>
      </c>
      <c r="V17" s="133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2">
        <v>0</v>
      </c>
      <c r="V20" s="133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2">
        <v>0</v>
      </c>
      <c r="V21" s="133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2">
        <v>1</v>
      </c>
      <c r="V22" s="133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38">
        <f>SUM(U4:U22)</f>
        <v>2</v>
      </c>
      <c r="V23" s="139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6" t="s">
        <v>33</v>
      </c>
      <c r="S26" s="136"/>
      <c r="T26" s="136"/>
      <c r="U26" s="136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29</v>
      </c>
      <c r="S27" s="140"/>
      <c r="T27" s="140"/>
      <c r="U27" s="14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>
        <v>42856</v>
      </c>
      <c r="S28" s="144">
        <f>'[2]квітень'!$D$97</f>
        <v>102.57358</v>
      </c>
      <c r="T28" s="144"/>
      <c r="U28" s="14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/>
      <c r="S29" s="144"/>
      <c r="T29" s="144"/>
      <c r="U29" s="14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6" t="s">
        <v>30</v>
      </c>
      <c r="S36" s="136"/>
      <c r="T36" s="136"/>
      <c r="U36" s="136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7" t="s">
        <v>31</v>
      </c>
      <c r="S37" s="137"/>
      <c r="T37" s="137"/>
      <c r="U37" s="13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>
        <v>42856</v>
      </c>
      <c r="S38" s="143">
        <v>94413.13370999995</v>
      </c>
      <c r="T38" s="143"/>
      <c r="U38" s="14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2"/>
      <c r="S39" s="143"/>
      <c r="T39" s="143"/>
      <c r="U39" s="14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92</v>
      </c>
      <c r="S1" s="120"/>
      <c r="T1" s="120"/>
      <c r="U1" s="120"/>
      <c r="V1" s="120"/>
      <c r="W1" s="121"/>
    </row>
    <row r="2" spans="1:23" ht="15" thickBot="1">
      <c r="A2" s="122" t="s">
        <v>94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95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0">
        <v>0</v>
      </c>
      <c r="V4" s="131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4">
        <v>1</v>
      </c>
      <c r="V7" s="135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2">
        <v>0</v>
      </c>
      <c r="V9" s="133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2">
        <v>0</v>
      </c>
      <c r="V10" s="133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2">
        <v>0</v>
      </c>
      <c r="V11" s="133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2">
        <v>0</v>
      </c>
      <c r="V12" s="133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2">
        <v>0</v>
      </c>
      <c r="V14" s="133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2">
        <v>0</v>
      </c>
      <c r="V17" s="133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2">
        <v>0</v>
      </c>
      <c r="V20" s="133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2">
        <v>0</v>
      </c>
      <c r="V21" s="133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2">
        <v>0</v>
      </c>
      <c r="V22" s="133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2">
        <v>0</v>
      </c>
      <c r="V23" s="133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38">
        <f>SUM(U4:U23)</f>
        <v>1</v>
      </c>
      <c r="V24" s="139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6" t="s">
        <v>33</v>
      </c>
      <c r="S27" s="136"/>
      <c r="T27" s="136"/>
      <c r="U27" s="136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0" t="s">
        <v>29</v>
      </c>
      <c r="S28" s="140"/>
      <c r="T28" s="140"/>
      <c r="U28" s="14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>
        <v>42887</v>
      </c>
      <c r="S29" s="144">
        <f>'[2]травень'!$D$97</f>
        <v>1135.71022</v>
      </c>
      <c r="T29" s="144"/>
      <c r="U29" s="14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/>
      <c r="S30" s="144"/>
      <c r="T30" s="144"/>
      <c r="U30" s="14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6" t="s">
        <v>30</v>
      </c>
      <c r="S37" s="136"/>
      <c r="T37" s="136"/>
      <c r="U37" s="136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 t="s">
        <v>31</v>
      </c>
      <c r="S38" s="137"/>
      <c r="T38" s="137"/>
      <c r="U38" s="137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>
        <v>42887</v>
      </c>
      <c r="S39" s="143">
        <v>59637.061719999954</v>
      </c>
      <c r="T39" s="143"/>
      <c r="U39" s="14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2"/>
      <c r="S40" s="143"/>
      <c r="T40" s="143"/>
      <c r="U40" s="14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98</v>
      </c>
      <c r="S1" s="120"/>
      <c r="T1" s="120"/>
      <c r="U1" s="120"/>
      <c r="V1" s="120"/>
      <c r="W1" s="121"/>
    </row>
    <row r="2" spans="1:23" ht="15" thickBot="1">
      <c r="A2" s="122" t="s">
        <v>100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101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AVERAGE(N4:N17)</f>
        <v>4880.251428571429</v>
      </c>
      <c r="R4" s="71">
        <v>11.2</v>
      </c>
      <c r="S4" s="72">
        <v>0</v>
      </c>
      <c r="T4" s="73">
        <v>639.54</v>
      </c>
      <c r="U4" s="130">
        <v>0</v>
      </c>
      <c r="V4" s="131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4880.3</v>
      </c>
      <c r="R5" s="75">
        <v>0</v>
      </c>
      <c r="S5" s="69">
        <v>0</v>
      </c>
      <c r="T5" s="76">
        <v>35.2</v>
      </c>
      <c r="U5" s="132">
        <v>0</v>
      </c>
      <c r="V5" s="133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4880.3</v>
      </c>
      <c r="R6" s="77">
        <v>0</v>
      </c>
      <c r="S6" s="78">
        <v>0</v>
      </c>
      <c r="T6" s="79">
        <v>0</v>
      </c>
      <c r="U6" s="134">
        <v>1</v>
      </c>
      <c r="V6" s="135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4880.3</v>
      </c>
      <c r="R7" s="77">
        <v>174.5</v>
      </c>
      <c r="S7" s="78">
        <v>0</v>
      </c>
      <c r="T7" s="79">
        <v>140</v>
      </c>
      <c r="U7" s="134">
        <v>0</v>
      </c>
      <c r="V7" s="135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4880.3</v>
      </c>
      <c r="R8" s="77">
        <v>0</v>
      </c>
      <c r="S8" s="78">
        <v>0</v>
      </c>
      <c r="T8" s="76">
        <v>120.9</v>
      </c>
      <c r="U8" s="132">
        <v>0</v>
      </c>
      <c r="V8" s="133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4880.3</v>
      </c>
      <c r="R9" s="77">
        <v>0</v>
      </c>
      <c r="S9" s="78">
        <v>0</v>
      </c>
      <c r="T9" s="76">
        <v>50.6</v>
      </c>
      <c r="U9" s="132">
        <v>0</v>
      </c>
      <c r="V9" s="133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4880.3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4880.3</v>
      </c>
      <c r="R11" s="75">
        <v>0</v>
      </c>
      <c r="S11" s="69">
        <v>0</v>
      </c>
      <c r="T11" s="76">
        <v>84.2</v>
      </c>
      <c r="U11" s="132">
        <v>0</v>
      </c>
      <c r="V11" s="133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12.340000000000312</v>
      </c>
      <c r="N12" s="69">
        <v>4596.52</v>
      </c>
      <c r="O12" s="69">
        <v>7800</v>
      </c>
      <c r="P12" s="3">
        <f t="shared" si="2"/>
        <v>0.589297435897436</v>
      </c>
      <c r="Q12" s="2">
        <v>4880.3</v>
      </c>
      <c r="R12" s="75">
        <v>0</v>
      </c>
      <c r="S12" s="69">
        <v>3.53</v>
      </c>
      <c r="T12" s="76">
        <v>4.9</v>
      </c>
      <c r="U12" s="132">
        <v>0</v>
      </c>
      <c r="V12" s="133"/>
      <c r="W12" s="74">
        <f t="shared" si="3"/>
        <v>8.43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4880.3</v>
      </c>
      <c r="R13" s="75">
        <v>0</v>
      </c>
      <c r="S13" s="69">
        <v>0</v>
      </c>
      <c r="T13" s="76">
        <v>105.7</v>
      </c>
      <c r="U13" s="132">
        <v>0</v>
      </c>
      <c r="V13" s="133"/>
      <c r="W13" s="74">
        <f t="shared" si="3"/>
        <v>105.7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4880.3</v>
      </c>
      <c r="R14" s="75">
        <v>0</v>
      </c>
      <c r="S14" s="69">
        <v>0</v>
      </c>
      <c r="T14" s="80">
        <v>0.4</v>
      </c>
      <c r="U14" s="132">
        <v>0</v>
      </c>
      <c r="V14" s="133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4880.3</v>
      </c>
      <c r="R15" s="75">
        <v>0</v>
      </c>
      <c r="S15" s="69">
        <v>0</v>
      </c>
      <c r="T15" s="80">
        <v>34</v>
      </c>
      <c r="U15" s="132">
        <v>0</v>
      </c>
      <c r="V15" s="133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4880.3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4880.3</v>
      </c>
      <c r="R17" s="75">
        <v>0</v>
      </c>
      <c r="S17" s="69">
        <v>0</v>
      </c>
      <c r="T17" s="80">
        <v>555.3</v>
      </c>
      <c r="U17" s="132">
        <v>0</v>
      </c>
      <c r="V17" s="133"/>
      <c r="W17" s="74">
        <f t="shared" si="3"/>
        <v>555.3</v>
      </c>
    </row>
    <row r="18" spans="1:23" ht="12.75">
      <c r="A18" s="10">
        <v>42908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4500</v>
      </c>
      <c r="P18" s="3">
        <f>N18/O18</f>
        <v>0</v>
      </c>
      <c r="Q18" s="2">
        <v>4880.3</v>
      </c>
      <c r="R18" s="75"/>
      <c r="S18" s="69"/>
      <c r="T18" s="76"/>
      <c r="U18" s="132"/>
      <c r="V18" s="133"/>
      <c r="W18" s="74">
        <f t="shared" si="3"/>
        <v>0</v>
      </c>
    </row>
    <row r="19" spans="1:23" ht="12.75">
      <c r="A19" s="10">
        <v>42909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4880.3</v>
      </c>
      <c r="R19" s="75"/>
      <c r="S19" s="69"/>
      <c r="T19" s="76"/>
      <c r="U19" s="132"/>
      <c r="V19" s="133"/>
      <c r="W19" s="74">
        <f t="shared" si="3"/>
        <v>0</v>
      </c>
    </row>
    <row r="20" spans="1:23" ht="12.75">
      <c r="A20" s="10">
        <v>42912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4880.3</v>
      </c>
      <c r="R20" s="75"/>
      <c r="S20" s="69"/>
      <c r="T20" s="76"/>
      <c r="U20" s="132"/>
      <c r="V20" s="133"/>
      <c r="W20" s="74">
        <f t="shared" si="3"/>
        <v>0</v>
      </c>
    </row>
    <row r="21" spans="1:23" ht="12.75">
      <c r="A21" s="10">
        <v>42913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4880.3</v>
      </c>
      <c r="R21" s="81"/>
      <c r="S21" s="80"/>
      <c r="T21" s="76"/>
      <c r="U21" s="132"/>
      <c r="V21" s="133"/>
      <c r="W21" s="74">
        <f t="shared" si="3"/>
        <v>0</v>
      </c>
    </row>
    <row r="22" spans="1:23" ht="12.75">
      <c r="A22" s="10">
        <v>42915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12000</v>
      </c>
      <c r="P22" s="3">
        <f>N22/O22</f>
        <v>0</v>
      </c>
      <c r="Q22" s="2">
        <v>4880.3</v>
      </c>
      <c r="R22" s="81"/>
      <c r="S22" s="80"/>
      <c r="T22" s="76"/>
      <c r="U22" s="132"/>
      <c r="V22" s="133"/>
      <c r="W22" s="74">
        <f t="shared" si="3"/>
        <v>0</v>
      </c>
    </row>
    <row r="23" spans="1:23" ht="13.5" thickBot="1">
      <c r="A23" s="10">
        <v>42916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10100</v>
      </c>
      <c r="P23" s="3">
        <f t="shared" si="2"/>
        <v>0</v>
      </c>
      <c r="Q23" s="2">
        <v>4880.3</v>
      </c>
      <c r="R23" s="81"/>
      <c r="S23" s="80"/>
      <c r="T23" s="76"/>
      <c r="U23" s="132"/>
      <c r="V23" s="133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46617.99</v>
      </c>
      <c r="C24" s="92">
        <f t="shared" si="4"/>
        <v>3284.1699999999996</v>
      </c>
      <c r="D24" s="115">
        <f t="shared" si="4"/>
        <v>957.0500000000001</v>
      </c>
      <c r="E24" s="115">
        <f t="shared" si="4"/>
        <v>2327.12</v>
      </c>
      <c r="F24" s="92">
        <f t="shared" si="4"/>
        <v>202.14999999999998</v>
      </c>
      <c r="G24" s="92">
        <f t="shared" si="4"/>
        <v>5802.4000000000015</v>
      </c>
      <c r="H24" s="92">
        <f t="shared" si="4"/>
        <v>6765.76</v>
      </c>
      <c r="I24" s="92">
        <f t="shared" si="4"/>
        <v>1472.3300000000002</v>
      </c>
      <c r="J24" s="92">
        <f t="shared" si="4"/>
        <v>494.33000000000004</v>
      </c>
      <c r="K24" s="92">
        <f t="shared" si="4"/>
        <v>546</v>
      </c>
      <c r="L24" s="92">
        <f t="shared" si="4"/>
        <v>2874.5</v>
      </c>
      <c r="M24" s="91">
        <f t="shared" si="4"/>
        <v>263.88999999999993</v>
      </c>
      <c r="N24" s="91">
        <f t="shared" si="4"/>
        <v>68323.52</v>
      </c>
      <c r="O24" s="91">
        <f t="shared" si="4"/>
        <v>109200</v>
      </c>
      <c r="P24" s="93">
        <f>N24/O24</f>
        <v>0.6256732600732601</v>
      </c>
      <c r="Q24" s="2"/>
      <c r="R24" s="82">
        <f>SUM(R4:R23)</f>
        <v>185.7</v>
      </c>
      <c r="S24" s="82">
        <f>SUM(S4:S23)</f>
        <v>3.53</v>
      </c>
      <c r="T24" s="82">
        <f>SUM(T4:T23)</f>
        <v>1770.7400000000002</v>
      </c>
      <c r="U24" s="138">
        <f>SUM(U4:U23)</f>
        <v>1</v>
      </c>
      <c r="V24" s="139"/>
      <c r="W24" s="82">
        <f>R24+S24+U24+T24+V24</f>
        <v>1960.9700000000003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6" t="s">
        <v>33</v>
      </c>
      <c r="S27" s="136"/>
      <c r="T27" s="136"/>
      <c r="U27" s="136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0" t="s">
        <v>29</v>
      </c>
      <c r="S28" s="140"/>
      <c r="T28" s="140"/>
      <c r="U28" s="14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>
        <v>42908</v>
      </c>
      <c r="S29" s="144">
        <v>555.2782199999999</v>
      </c>
      <c r="T29" s="144"/>
      <c r="U29" s="14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/>
      <c r="S30" s="144"/>
      <c r="T30" s="144"/>
      <c r="U30" s="14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6" t="s">
        <v>30</v>
      </c>
      <c r="S37" s="136"/>
      <c r="T37" s="136"/>
      <c r="U37" s="136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 t="s">
        <v>31</v>
      </c>
      <c r="S38" s="137"/>
      <c r="T38" s="137"/>
      <c r="U38" s="137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>
        <v>42908</v>
      </c>
      <c r="S39" s="143">
        <v>42475.84411999994</v>
      </c>
      <c r="T39" s="143"/>
      <c r="U39" s="14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2"/>
      <c r="S40" s="143"/>
      <c r="T40" s="143"/>
      <c r="U40" s="14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102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103</v>
      </c>
      <c r="P27" s="163"/>
    </row>
    <row r="28" spans="1:16" ht="30.75" customHeight="1">
      <c r="A28" s="153"/>
      <c r="B28" s="48" t="s">
        <v>99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червень!S39</f>
        <v>42475.84411999994</v>
      </c>
      <c r="B29" s="49">
        <v>15630</v>
      </c>
      <c r="C29" s="49">
        <v>490.64</v>
      </c>
      <c r="D29" s="49">
        <v>9000</v>
      </c>
      <c r="E29" s="49">
        <v>3.63</v>
      </c>
      <c r="F29" s="49">
        <v>16200</v>
      </c>
      <c r="G29" s="49">
        <v>6356.14</v>
      </c>
      <c r="H29" s="49">
        <v>6</v>
      </c>
      <c r="I29" s="49">
        <v>7</v>
      </c>
      <c r="J29" s="49"/>
      <c r="K29" s="49"/>
      <c r="L29" s="63">
        <f>H29+F29+D29+J29+B29</f>
        <v>40836</v>
      </c>
      <c r="M29" s="50">
        <f>C29+E29+G29+I29</f>
        <v>6857.41</v>
      </c>
      <c r="N29" s="51">
        <f>M29-L29</f>
        <v>-33978.59</v>
      </c>
      <c r="O29" s="164">
        <f>червень!S29</f>
        <v>555.2782199999999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349240</v>
      </c>
      <c r="C48" s="32">
        <v>328249.61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88150</v>
      </c>
      <c r="C49" s="32">
        <v>77443.93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100905.7</v>
      </c>
      <c r="C50" s="32">
        <v>103290.74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10389.1</v>
      </c>
      <c r="C51" s="32">
        <v>10338.26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59600</v>
      </c>
      <c r="C52" s="32">
        <v>48279.25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3645</v>
      </c>
      <c r="C53" s="32"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13700</v>
      </c>
      <c r="C54" s="32"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13169.499999999927</v>
      </c>
      <c r="C55" s="12">
        <v>16568.880000000056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638799.2999999999</v>
      </c>
      <c r="C56" s="9">
        <v>600791.66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490.64</v>
      </c>
    </row>
    <row r="59" spans="1:3" ht="25.5">
      <c r="A59" s="83" t="s">
        <v>54</v>
      </c>
      <c r="B59" s="9">
        <f>D29</f>
        <v>9000</v>
      </c>
      <c r="C59" s="9">
        <f>E29</f>
        <v>3.63</v>
      </c>
    </row>
    <row r="60" spans="1:3" ht="12.75">
      <c r="A60" s="83" t="s">
        <v>55</v>
      </c>
      <c r="B60" s="9">
        <f>F29</f>
        <v>16200</v>
      </c>
      <c r="C60" s="9">
        <f>G29</f>
        <v>6356.14</v>
      </c>
    </row>
    <row r="61" spans="1:3" ht="25.5">
      <c r="A61" s="83" t="s">
        <v>56</v>
      </c>
      <c r="B61" s="9">
        <f>H29</f>
        <v>6</v>
      </c>
      <c r="C61" s="9">
        <f>I29</f>
        <v>7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2017-06-16T08:35:59Z</cp:lastPrinted>
  <dcterms:created xsi:type="dcterms:W3CDTF">2006-11-30T08:16:02Z</dcterms:created>
  <dcterms:modified xsi:type="dcterms:W3CDTF">2017-06-22T09:11:15Z</dcterms:modified>
  <cp:category/>
  <cp:version/>
  <cp:contentType/>
  <cp:contentStatus/>
</cp:coreProperties>
</file>